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5" r:id="rId1"/>
  </sheets>
  <definedNames>
    <definedName name="_xlnm._FilterDatabase" localSheetId="0" hidden="1">Sheet1!$A$3:$K$14</definedName>
    <definedName name="_xlnm.Print_Titles" localSheetId="0">Sheet1!$3:$3</definedName>
  </definedNames>
  <calcPr calcId="144525" fullPrecision="0"/>
</workbook>
</file>

<file path=xl/sharedStrings.xml><?xml version="1.0" encoding="utf-8"?>
<sst xmlns="http://schemas.openxmlformats.org/spreadsheetml/2006/main" count="46" uniqueCount="25">
  <si>
    <t>附件：</t>
  </si>
  <si>
    <t xml:space="preserve"> 海口市龙华区2023年事业单位公开招聘第二批拟聘用人员名单（11人）</t>
  </si>
  <si>
    <t>序号</t>
  </si>
  <si>
    <t>姓名</t>
  </si>
  <si>
    <t>准考证号</t>
  </si>
  <si>
    <t>报考岗位</t>
  </si>
  <si>
    <t>性别</t>
  </si>
  <si>
    <t>学历</t>
  </si>
  <si>
    <t>毕业院校</t>
  </si>
  <si>
    <t>专业</t>
  </si>
  <si>
    <t>综合成绩</t>
  </si>
  <si>
    <t>体检结果</t>
  </si>
  <si>
    <t>考察结果</t>
  </si>
  <si>
    <t>海口市龙华区市场物业管理中心0105-管理岗</t>
  </si>
  <si>
    <t>合格</t>
  </si>
  <si>
    <t>海口市龙华区房屋征收服务中心0109-专业技术岗</t>
  </si>
  <si>
    <t>海口市龙华区建设工程质量安全监督站0110-专业技术岗</t>
  </si>
  <si>
    <t>海口市龙华区财政投资评审中心0111-专业技术岗</t>
  </si>
  <si>
    <t>海口市龙华区协税办公室0112-管理岗</t>
  </si>
  <si>
    <t>海口市龙华区行政审批保障中心0116-管理岗</t>
  </si>
  <si>
    <t>海垦街道社会事务综合服务中心0119-管理岗</t>
  </si>
  <si>
    <t>海口市龙华区新坡镇卫生院0128-专业技术岗（护士）</t>
  </si>
  <si>
    <t>海口市龙华区劳动人事争议仲裁院0201-管理岗（应届毕业生）</t>
  </si>
  <si>
    <t>海口市龙华区下辖镇（街道）社会事务综合服务中心0302-管理岗（村“两委”干部）</t>
  </si>
  <si>
    <t>海口市龙华区龙泉镇农业服务中心0403-管理岗（三支一扶、中西部志愿者）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</si>
</sst>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\(0.00\)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A2" sqref="A2:K2"/>
    </sheetView>
  </sheetViews>
  <sheetFormatPr defaultColWidth="9" defaultRowHeight="45" customHeight="1"/>
  <cols>
    <col min="1" max="1" width="6.25" style="1" customWidth="1"/>
    <col min="2" max="2" width="9.25" style="1" customWidth="1"/>
    <col min="3" max="3" width="15.125" style="1" customWidth="1"/>
    <col min="4" max="4" width="27.125" style="4" customWidth="1"/>
    <col min="5" max="5" width="7.125" style="5" customWidth="1"/>
    <col min="6" max="6" width="8.625" style="5" customWidth="1"/>
    <col min="7" max="7" width="11.5" style="5" customWidth="1"/>
    <col min="8" max="8" width="13" style="5" customWidth="1"/>
    <col min="9" max="9" width="9.375" style="5" customWidth="1"/>
    <col min="10" max="11" width="8.875" style="5" customWidth="1"/>
    <col min="12" max="16382" width="9" style="1"/>
  </cols>
  <sheetData>
    <row r="1" s="1" customFormat="1" ht="2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1" ht="36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="1" customFormat="1" customHeight="1" spans="1:11">
      <c r="A4" s="10">
        <v>1</v>
      </c>
      <c r="B4" s="11" t="str">
        <f>"马广豪"</f>
        <v>马广豪</v>
      </c>
      <c r="C4" s="12">
        <v>223101421229</v>
      </c>
      <c r="D4" s="13" t="s">
        <v>13</v>
      </c>
      <c r="E4" s="11" t="str">
        <f>"男"</f>
        <v>男</v>
      </c>
      <c r="F4" s="11" t="str">
        <f>"本科"</f>
        <v>本科</v>
      </c>
      <c r="G4" s="11" t="str">
        <f>"济南大学"</f>
        <v>济南大学</v>
      </c>
      <c r="H4" s="11" t="str">
        <f>"国际经济与贸易"</f>
        <v>国际经济与贸易</v>
      </c>
      <c r="I4" s="14">
        <v>72.95</v>
      </c>
      <c r="J4" s="11" t="s">
        <v>14</v>
      </c>
      <c r="K4" s="11" t="s">
        <v>14</v>
      </c>
    </row>
    <row r="5" s="1" customFormat="1" customHeight="1" spans="1:11">
      <c r="A5" s="10">
        <v>2</v>
      </c>
      <c r="B5" s="11" t="str">
        <f>"黄赋伦"</f>
        <v>黄赋伦</v>
      </c>
      <c r="C5" s="12">
        <v>223101423825</v>
      </c>
      <c r="D5" s="13" t="s">
        <v>15</v>
      </c>
      <c r="E5" s="11" t="str">
        <f>"男"</f>
        <v>男</v>
      </c>
      <c r="F5" s="11" t="str">
        <f>"本科"</f>
        <v>本科</v>
      </c>
      <c r="G5" s="11" t="str">
        <f>"山东建筑大学"</f>
        <v>山东建筑大学</v>
      </c>
      <c r="H5" s="11" t="str">
        <f>"土木工程"</f>
        <v>土木工程</v>
      </c>
      <c r="I5" s="14">
        <v>72.2</v>
      </c>
      <c r="J5" s="11" t="s">
        <v>14</v>
      </c>
      <c r="K5" s="11" t="s">
        <v>14</v>
      </c>
    </row>
    <row r="6" s="1" customFormat="1" customHeight="1" spans="1:11">
      <c r="A6" s="10">
        <v>3</v>
      </c>
      <c r="B6" s="11" t="str">
        <f>"瞿诗雨"</f>
        <v>瞿诗雨</v>
      </c>
      <c r="C6" s="12">
        <v>223101424324</v>
      </c>
      <c r="D6" s="13" t="s">
        <v>16</v>
      </c>
      <c r="E6" s="11" t="str">
        <f>"女"</f>
        <v>女</v>
      </c>
      <c r="F6" s="11" t="str">
        <f>"研究生"</f>
        <v>研究生</v>
      </c>
      <c r="G6" s="11" t="str">
        <f>"美国波士顿建筑学院"</f>
        <v>美国波士顿建筑学院</v>
      </c>
      <c r="H6" s="11" t="str">
        <f>"建筑学"</f>
        <v>建筑学</v>
      </c>
      <c r="I6" s="14">
        <v>68.45</v>
      </c>
      <c r="J6" s="11" t="s">
        <v>14</v>
      </c>
      <c r="K6" s="11" t="s">
        <v>14</v>
      </c>
    </row>
    <row r="7" s="1" customFormat="1" customHeight="1" spans="1:11">
      <c r="A7" s="10">
        <v>4</v>
      </c>
      <c r="B7" s="11" t="str">
        <f>"范新宇"</f>
        <v>范新宇</v>
      </c>
      <c r="C7" s="12">
        <v>223101425214</v>
      </c>
      <c r="D7" s="13" t="s">
        <v>17</v>
      </c>
      <c r="E7" s="11" t="str">
        <f>"男"</f>
        <v>男</v>
      </c>
      <c r="F7" s="11" t="str">
        <f>"本科"</f>
        <v>本科</v>
      </c>
      <c r="G7" s="11" t="str">
        <f>"青岛理工大学"</f>
        <v>青岛理工大学</v>
      </c>
      <c r="H7" s="11" t="str">
        <f>"土木工程"</f>
        <v>土木工程</v>
      </c>
      <c r="I7" s="14">
        <v>70.28</v>
      </c>
      <c r="J7" s="11" t="s">
        <v>14</v>
      </c>
      <c r="K7" s="11" t="s">
        <v>14</v>
      </c>
    </row>
    <row r="8" s="1" customFormat="1" customHeight="1" spans="1:11">
      <c r="A8" s="10">
        <v>5</v>
      </c>
      <c r="B8" s="11" t="str">
        <f>"程思远"</f>
        <v>程思远</v>
      </c>
      <c r="C8" s="12">
        <v>223101426628</v>
      </c>
      <c r="D8" s="13" t="s">
        <v>18</v>
      </c>
      <c r="E8" s="11" t="str">
        <f>"女"</f>
        <v>女</v>
      </c>
      <c r="F8" s="11" t="str">
        <f>"研究生"</f>
        <v>研究生</v>
      </c>
      <c r="G8" s="11" t="str">
        <f>"上海对外经贸大学"</f>
        <v>上海对外经贸大学</v>
      </c>
      <c r="H8" s="11" t="str">
        <f>"国际商务"</f>
        <v>国际商务</v>
      </c>
      <c r="I8" s="14">
        <v>72.89</v>
      </c>
      <c r="J8" s="11" t="s">
        <v>14</v>
      </c>
      <c r="K8" s="11" t="s">
        <v>14</v>
      </c>
    </row>
    <row r="9" s="1" customFormat="1" customHeight="1" spans="1:11">
      <c r="A9" s="10">
        <v>6</v>
      </c>
      <c r="B9" s="11" t="str">
        <f>"李沐辰"</f>
        <v>李沐辰</v>
      </c>
      <c r="C9" s="12">
        <v>223101432403</v>
      </c>
      <c r="D9" s="13" t="s">
        <v>19</v>
      </c>
      <c r="E9" s="11" t="str">
        <f>"女"</f>
        <v>女</v>
      </c>
      <c r="F9" s="11" t="str">
        <f>"本科"</f>
        <v>本科</v>
      </c>
      <c r="G9" s="11" t="str">
        <f>"河北大学工商学院"</f>
        <v>河北大学工商学院</v>
      </c>
      <c r="H9" s="11" t="str">
        <f>"法学"</f>
        <v>法学</v>
      </c>
      <c r="I9" s="14">
        <v>67.67</v>
      </c>
      <c r="J9" s="11" t="s">
        <v>14</v>
      </c>
      <c r="K9" s="11" t="s">
        <v>14</v>
      </c>
    </row>
    <row r="10" s="1" customFormat="1" customHeight="1" spans="1:11">
      <c r="A10" s="10">
        <v>7</v>
      </c>
      <c r="B10" s="11" t="str">
        <f>"刘仁南"</f>
        <v>刘仁南</v>
      </c>
      <c r="C10" s="12">
        <v>223101433912</v>
      </c>
      <c r="D10" s="13" t="s">
        <v>20</v>
      </c>
      <c r="E10" s="11" t="str">
        <f>"男"</f>
        <v>男</v>
      </c>
      <c r="F10" s="11" t="str">
        <f>"本科"</f>
        <v>本科</v>
      </c>
      <c r="G10" s="11" t="str">
        <f>"韩山师范学院"</f>
        <v>韩山师范学院</v>
      </c>
      <c r="H10" s="11" t="str">
        <f>"审计学"</f>
        <v>审计学</v>
      </c>
      <c r="I10" s="14">
        <v>70.05</v>
      </c>
      <c r="J10" s="11" t="s">
        <v>14</v>
      </c>
      <c r="K10" s="11" t="s">
        <v>14</v>
      </c>
    </row>
    <row r="11" s="1" customFormat="1" customHeight="1" spans="1:11">
      <c r="A11" s="10">
        <v>8</v>
      </c>
      <c r="B11" s="11" t="str">
        <f>"梁小玲"</f>
        <v>梁小玲</v>
      </c>
      <c r="C11" s="12">
        <v>223101439019</v>
      </c>
      <c r="D11" s="13" t="s">
        <v>21</v>
      </c>
      <c r="E11" s="11" t="str">
        <f>"女"</f>
        <v>女</v>
      </c>
      <c r="F11" s="11" t="str">
        <f>"本科"</f>
        <v>本科</v>
      </c>
      <c r="G11" s="11" t="str">
        <f>"南昌大学"</f>
        <v>南昌大学</v>
      </c>
      <c r="H11" s="11" t="str">
        <f>"护理学"</f>
        <v>护理学</v>
      </c>
      <c r="I11" s="14">
        <v>72.4</v>
      </c>
      <c r="J11" s="11" t="s">
        <v>14</v>
      </c>
      <c r="K11" s="11" t="s">
        <v>14</v>
      </c>
    </row>
    <row r="12" s="1" customFormat="1" customHeight="1" spans="1:11">
      <c r="A12" s="10">
        <v>9</v>
      </c>
      <c r="B12" s="11" t="str">
        <f>"吕梦晓"</f>
        <v>吕梦晓</v>
      </c>
      <c r="C12" s="12">
        <v>223101434114</v>
      </c>
      <c r="D12" s="13" t="s">
        <v>22</v>
      </c>
      <c r="E12" s="11" t="str">
        <f>"女"</f>
        <v>女</v>
      </c>
      <c r="F12" s="11" t="str">
        <f>"本科"</f>
        <v>本科</v>
      </c>
      <c r="G12" s="11" t="str">
        <f>"苏州大学"</f>
        <v>苏州大学</v>
      </c>
      <c r="H12" s="11" t="str">
        <f>"法学"</f>
        <v>法学</v>
      </c>
      <c r="I12" s="14">
        <v>68.67</v>
      </c>
      <c r="J12" s="11" t="s">
        <v>14</v>
      </c>
      <c r="K12" s="11" t="s">
        <v>14</v>
      </c>
    </row>
    <row r="13" s="1" customFormat="1" ht="48" customHeight="1" spans="1:11">
      <c r="A13" s="10">
        <v>10</v>
      </c>
      <c r="B13" s="11" t="str">
        <f>"李小伟"</f>
        <v>李小伟</v>
      </c>
      <c r="C13" s="12">
        <v>223101440409</v>
      </c>
      <c r="D13" s="13" t="s">
        <v>23</v>
      </c>
      <c r="E13" s="11" t="str">
        <f>"男"</f>
        <v>男</v>
      </c>
      <c r="F13" s="11" t="str">
        <f>"大专"</f>
        <v>大专</v>
      </c>
      <c r="G13" s="11" t="str">
        <f>"海南大学"</f>
        <v>海南大学</v>
      </c>
      <c r="H13" s="11" t="str">
        <f>"法律"</f>
        <v>法律</v>
      </c>
      <c r="I13" s="14">
        <v>68.28</v>
      </c>
      <c r="J13" s="11" t="s">
        <v>14</v>
      </c>
      <c r="K13" s="11" t="s">
        <v>14</v>
      </c>
    </row>
    <row r="14" s="1" customFormat="1" customHeight="1" spans="1:11">
      <c r="A14" s="10">
        <v>11</v>
      </c>
      <c r="B14" s="11" t="str">
        <f>"陈雪薇"</f>
        <v>陈雪薇</v>
      </c>
      <c r="C14" s="12">
        <v>223101438311</v>
      </c>
      <c r="D14" s="13" t="s">
        <v>24</v>
      </c>
      <c r="E14" s="11" t="str">
        <f>"女"</f>
        <v>女</v>
      </c>
      <c r="F14" s="11" t="str">
        <f>"本科"</f>
        <v>本科</v>
      </c>
      <c r="G14" s="11" t="str">
        <f>"云南财经大学"</f>
        <v>云南财经大学</v>
      </c>
      <c r="H14" s="11" t="str">
        <f>"财务管理"</f>
        <v>财务管理</v>
      </c>
      <c r="I14" s="14">
        <v>68.49</v>
      </c>
      <c r="J14" s="11" t="s">
        <v>14</v>
      </c>
      <c r="K14" s="11" t="s">
        <v>14</v>
      </c>
    </row>
  </sheetData>
  <mergeCells count="2">
    <mergeCell ref="A1:K1"/>
    <mergeCell ref="A2:K2"/>
  </mergeCells>
  <pageMargins left="0.554861111111111" right="0.554861111111111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2023-11-06T14:31:00Z</dcterms:created>
  <dcterms:modified xsi:type="dcterms:W3CDTF">2023-12-24T15:45:25Z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7E5C272B1720436FB9F8F345BE7CAC8A_13</vt:lpwstr>
  </property>
  <property fmtid="{D5CDD505-2E9C-101B-9397-08002B2CF9AE}" pid="3" name="KSOProductBuildVer">
    <vt:lpwstr>2052-11.1.0.14036</vt:lpwstr>
  </property>
</Properties>
</file>